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Rekapitulace pavilonů slepý\"/>
    </mc:Choice>
  </mc:AlternateContent>
  <bookViews>
    <workbookView xWindow="0" yWindow="0" windowWidth="0" windowHeight="0"/>
  </bookViews>
  <sheets>
    <sheet name="Rekapitulace stavby" sheetId="1" r:id="rId1"/>
    <sheet name="01 - Chodba 1.NP - P1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Chodba 1.NP - P1'!$C$123:$K$161</definedName>
    <definedName name="_xlnm.Print_Area" localSheetId="1">'01 - Chodba 1.NP - P1'!$C$111:$K$161</definedName>
    <definedName name="_xlnm.Print_Titles" localSheetId="1">'01 - Chodba 1.NP - P1'!$123:$123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114"/>
  <c i="1" r="L90"/>
  <c r="AM90"/>
  <c r="AM89"/>
  <c r="L89"/>
  <c r="AM87"/>
  <c r="L87"/>
  <c r="L85"/>
  <c r="L84"/>
  <c i="2" r="BK161"/>
  <c r="J161"/>
  <c r="BK159"/>
  <c r="J159"/>
  <c r="BK157"/>
  <c r="J157"/>
  <c r="BK154"/>
  <c r="J154"/>
  <c r="BK152"/>
  <c r="J152"/>
  <c r="BK150"/>
  <c r="J150"/>
  <c r="BK148"/>
  <c r="J148"/>
  <c r="BK146"/>
  <c r="J146"/>
  <c r="BK144"/>
  <c r="J144"/>
  <c r="BK142"/>
  <c r="J142"/>
  <c r="BK140"/>
  <c r="BK139"/>
  <c r="J137"/>
  <c r="BK136"/>
  <c r="J135"/>
  <c r="BK133"/>
  <c r="J133"/>
  <c r="BK132"/>
  <c r="J132"/>
  <c r="BK131"/>
  <c r="BK129"/>
  <c r="J128"/>
  <c r="J127"/>
  <c i="1" r="AS94"/>
  <c i="2" r="J140"/>
  <c r="J139"/>
  <c r="BK137"/>
  <c r="J136"/>
  <c r="BK135"/>
  <c r="J131"/>
  <c r="J129"/>
  <c r="BK128"/>
  <c r="BK127"/>
  <c l="1" r="BK126"/>
  <c r="J126"/>
  <c r="J98"/>
  <c r="P126"/>
  <c r="R126"/>
  <c r="T126"/>
  <c r="BK130"/>
  <c r="J130"/>
  <c r="J99"/>
  <c r="P130"/>
  <c r="R130"/>
  <c r="T130"/>
  <c r="J118"/>
  <c r="F121"/>
  <c r="BF128"/>
  <c r="BF129"/>
  <c r="BF135"/>
  <c r="BF137"/>
  <c r="BF139"/>
  <c r="E85"/>
  <c r="BF127"/>
  <c r="BF131"/>
  <c r="BF132"/>
  <c r="BF133"/>
  <c r="BF136"/>
  <c r="BF140"/>
  <c r="BF142"/>
  <c r="BF144"/>
  <c r="BF146"/>
  <c r="BF148"/>
  <c r="BF150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r="J33"/>
  <c i="1" r="AV95"/>
  <c i="2" r="F36"/>
  <c i="1" r="BC95"/>
  <c r="BC94"/>
  <c r="W32"/>
  <c i="2" r="F33"/>
  <c i="1" r="AZ95"/>
  <c r="AZ94"/>
  <c r="W29"/>
  <c i="2" r="F35"/>
  <c i="1" r="BB95"/>
  <c r="BB94"/>
  <c r="W31"/>
  <c i="2" r="F37"/>
  <c i="1" r="BD95"/>
  <c r="BD94"/>
  <c r="W33"/>
  <c i="2" l="1" r="P125"/>
  <c r="P124"/>
  <c i="1" r="AU95"/>
  <c i="2" r="T125"/>
  <c r="T124"/>
  <c r="R125"/>
  <c r="R124"/>
  <c r="BK125"/>
  <c r="J125"/>
  <c r="J97"/>
  <c r="BK155"/>
  <c r="J155"/>
  <c r="J101"/>
  <c i="1" r="AU94"/>
  <c r="AV94"/>
  <c r="AK29"/>
  <c r="AX94"/>
  <c r="AY94"/>
  <c i="2" r="F34"/>
  <c i="1" r="BA95"/>
  <c r="BA94"/>
  <c r="W30"/>
  <c i="2" r="J34"/>
  <c i="1" r="AW95"/>
  <c r="AT95"/>
  <c i="2" l="1" r="BK124"/>
  <c r="J124"/>
  <c r="J96"/>
  <c i="1" r="AW94"/>
  <c r="AK30"/>
  <c l="1" r="AT94"/>
  <c i="2" r="J30"/>
  <c i="1" r="AG95"/>
  <c r="AG94"/>
  <c r="AK26"/>
  <c r="AK35"/>
  <c l="1" r="AN95"/>
  <c i="2"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<sst xmlns="http://schemas.openxmlformats.org/spreadsheetml/2006/main">
  <si>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</si>
  <si>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</si>
  <si>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</si>
  <si>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</si>
  <si>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{e9fc15ac-e913-47ad-9820-ced597dbb30a}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</si>
  <si>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</si>
  <si>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</si>
  <si>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</si>
  <si>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</si>
  <si>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</si>
  <si>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</si>
  <si>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</si>
  <si>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</si>
  <si>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</si>
  <si>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</si>
  <si>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</si>
  <si>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</si>
  <si>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1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</si>
  <si>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</si>
  <si>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</si>
  <si>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</si>
  <si>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</si>
  <si>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</si>
  <si>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</si>
  <si>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</si>
  <si>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</si>
  <si>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</si>
  <si>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</si>
  <si>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</si>
  <si>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</si>
  <si>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</si>
  <si>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</si>
  <si>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</si>
  <si>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</si>
  <si>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</si>
  <si>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</si>
  <si>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</si>
  <si>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</si>
  <si>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</si>
  <si>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</si>
  <si>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</si>
  <si>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</si>
  <si>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</si>
  <si>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</si>
  <si>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</si>
  <si>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</si>
  <si>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</si>
  <si>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</si>
  <si>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</si>
  <si>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</si>
  <si>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</si>
  <si>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</si>
  <si>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</si>
  <si>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</si>
  <si>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</si>
  <si>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</si>
  <si>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</si>
  <si>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</si>
  <si>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</si>
  <si>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</si>
  <si>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</si>
  <si>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</si>
  <si>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</si>
  <si>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</si>
  <si>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</si>
  <si>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</si>
  <si>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</si>
  <si>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</si>
  <si>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</si>
  <si>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</si>
  <si>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</si>
  <si>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</si>
  <si>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</si>
  <si>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</si>
  <si>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</si>
  <si>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</si>
  <si>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</si>
  <si>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</si>
  <si>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</si>
  <si>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</si>
  <si>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</si>
  <si>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</si>
  <si>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</si>
  <si>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</si>
  <si>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</si>
  <si>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</si>
  <si>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Chodba 1.NP - P1</t>
  </si>
  <si>
    <t>STA</t>
  </si>
  <si>
    <t>1</t>
  </si>
  <si>
    <t>{01f9c929-e8de-48c0-95a2-314700b00dd1}</t>
  </si>
  <si>
    <t>KRYCÍ LIST SOUPISU PRACÍ</t>
  </si>
  <si>
    <t>Objekt:</t>
  </si>
  <si>
    <t>01 - Chodba 1.NP - P1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</si>
  <si>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</si>
  <si>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</si>
  <si>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</si>
  <si>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</si>
  <si>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</si>
  <si>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</si>
  <si>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</si>
  <si>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</si>
  <si>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</si>
  <si>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</si>
  <si>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</si>
  <si>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</si>
  <si>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</si>
  <si>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</si>
  <si>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</si>
  <si>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</si>
  <si>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</si>
  <si>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</si>
  <si>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</si>
  <si>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</si>
  <si>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</si>
  <si>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</si>
  <si>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</si>
  <si>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</si>
  <si>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</si>
  <si>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</si>
  <si>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</si>
  <si>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</si>
  <si>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</si>
  <si>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</si>
  <si>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</si>
  <si>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</si>
  <si>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</si>
  <si>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</si>
  <si>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</si>
  <si>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</si>
  <si>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</si>
  <si>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</si>
  <si>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</si>
  <si>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</si>
  <si>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</si>
  <si>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</si>
  <si>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</si>
  <si>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</si>
  <si>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</si>
  <si>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</si>
  <si>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</si>
  <si>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</si>
  <si>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</si>
  <si>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</si>
  <si>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</si>
  <si>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</si>
  <si>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</si>
  <si>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</si>
  <si>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</si>
  <si>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</si>
  <si>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</si>
  <si>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</si>
  <si>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</si>
  <si>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</si>
  <si>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776251311</t>
  </si>
  <si>
    <t>Lepení pásů z přírodního linolea (marmolea) 2-složkovým lepidlem</t>
  </si>
  <si>
    <t>203458656</t>
  </si>
  <si>
    <t>VV</t>
  </si>
  <si>
    <t>65,25+54,8*0,15</t>
  </si>
  <si>
    <t>7</t>
  </si>
  <si>
    <t>776141124</t>
  </si>
  <si>
    <t>Vyrovnání podkladu povlakových podlah stěrkou pevnosti 30 MPa tl 20 mm, vč. tmelů a stavební přípomoci, po plánovaných úpravách a demontáží v konstrukci podlahy</t>
  </si>
  <si>
    <t>-2017404004</t>
  </si>
  <si>
    <t>8</t>
  </si>
  <si>
    <t>776141124.1</t>
  </si>
  <si>
    <t xml:space="preserve">Úpravy podkladu v místech dveří pro napojení podlah a vyrovnání výšek,mezi chodbou a okolními prostory </t>
  </si>
  <si>
    <t>1668527227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</si>
  <si>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</si>
  <si>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</si>
  <si>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</si>
  <si>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</si>
  <si>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</si>
  <si>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</si>
  <si>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73,47*1,1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</si>
  <si>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</si>
  <si>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</si>
  <si>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</si>
  <si>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</si>
  <si>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</si>
  <si>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</si>
  <si>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</si>
  <si>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</si>
  <si>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66,00-6*0,80-3,30-2*1,00-1,10</t>
  </si>
  <si>
    <t>12</t>
  </si>
  <si>
    <t>283421400</t>
  </si>
  <si>
    <t>lišty ukončovací pro sokly délka 2,5 m barva bílá</t>
  </si>
  <si>
    <t>1696398306</t>
  </si>
  <si>
    <t>58,0816110227875*1,02 'Přepočtené koeficientem množství</t>
  </si>
  <si>
    <t>13</t>
  </si>
  <si>
    <t>776421211</t>
  </si>
  <si>
    <t>Montáž schodišťových samolepících lišt</t>
  </si>
  <si>
    <t>845056709</t>
  </si>
  <si>
    <t>1,50*2</t>
  </si>
  <si>
    <t>14</t>
  </si>
  <si>
    <t>28342160</t>
  </si>
  <si>
    <t>hrana schodová s lemovým ukončením z PVC 30x35x3mm</t>
  </si>
  <si>
    <t>329786008</t>
  </si>
  <si>
    <t>3*1,02 'Přepočtené koeficientem množství</t>
  </si>
  <si>
    <t>776421312</t>
  </si>
  <si>
    <t>Montáž přechodových šroubovaných lišt</t>
  </si>
  <si>
    <t>773865843</t>
  </si>
  <si>
    <t>6*0,80</t>
  </si>
  <si>
    <t>55343110</t>
  </si>
  <si>
    <t>profil přechodový Al narážecí 30mm stříbro</t>
  </si>
  <si>
    <t>-1294238568</t>
  </si>
  <si>
    <t>4,8*1,02 'Přepočtené koeficientem množství</t>
  </si>
  <si>
    <t>17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</si>
  <si>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</si>
  <si>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</si>
  <si>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</si>
  <si>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</si>
  <si>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</si>
  <si>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</si>
  <si>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18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</si>
  <si>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</si>
  <si>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</si>
  <si>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</si>
  <si>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</si>
  <si>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</si>
  <si>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</si>
  <si>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</si>
  <si>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19</t>
  </si>
  <si>
    <t>030001000</t>
  </si>
  <si>
    <t>1024</t>
  </si>
  <si>
    <t>-1975613562</t>
  </si>
  <si>
    <t>VRN4</t>
  </si>
  <si>
    <t>Inženýrská činnost</t>
  </si>
  <si>
    <t>20</t>
  </si>
  <si>
    <t>045002000</t>
  </si>
  <si>
    <t>Kompletační a koordinační činnost</t>
  </si>
  <si>
    <t>-172225209</t>
  </si>
  <si>
    <t>VRN7</t>
  </si>
  <si>
    <t>Provozní vlivy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</si>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</sst>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Chodba 1.NP - P1'!J30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Chodba 1.NP - P1'!P124</f>
        <v>0</v>
      </c>
      <c r="AV95" s="109">
        <f>'01 - Chodba 1.NP - P1'!J33</f>
        <v>0</v>
      </c>
      <c r="AW95" s="109">
        <f>'01 - Chodba 1.NP - P1'!J34</f>
        <v>0</v>
      </c>
      <c r="AX95" s="109">
        <f>'01 - Chodba 1.NP - P1'!J35</f>
        <v>0</v>
      </c>
      <c r="AY95" s="109">
        <f>'01 - Chodba 1.NP - P1'!J36</f>
        <v>0</v>
      </c>
      <c r="AZ95" s="109">
        <f>'01 - Chodba 1.NP - P1'!F33</f>
        <v>0</v>
      </c>
      <c r="BA95" s="109">
        <f>'01 - Chodba 1.NP - P1'!F34</f>
        <v>0</v>
      </c>
      <c r="BB95" s="109">
        <f>'01 - Chodba 1.NP - P1'!F35</f>
        <v>0</v>
      </c>
      <c r="BC95" s="109">
        <f>'01 - Chodba 1.NP - P1'!F36</f>
        <v>0</v>
      </c>
      <c r="BD95" s="111">
        <f>'01 - Chodba 1.NP - P1'!F37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ba 1.NP - P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1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5"/>
      <c r="D85" s="35"/>
      <c r="E85" s="114" t="str">
        <f>E7</f>
        <v>Nová podlaha chodeb LINOLEUM - PAVILON 1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5"/>
      <c r="D87" s="35"/>
      <c r="E87" s="64" t="str">
        <f>E9</f>
        <v>01 - Chodba 1.NP - P1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hidden="1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1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Chodba 1.NP - P1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1.4422829700000002</v>
      </c>
      <c r="S124" s="87"/>
      <c r="T124" s="149">
        <f>T125+T155</f>
        <v>0.17549999999999999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1.4422829700000002</v>
      </c>
      <c r="S125" s="157"/>
      <c r="T125" s="159">
        <f>T126+T130+T153</f>
        <v>0.17549999999999999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0.081000000000000003</v>
      </c>
      <c r="S126" s="157"/>
      <c r="T126" s="159">
        <f>SUM(T127:T129)</f>
        <v>0.17549999999999999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54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0.17549999999999999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54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0.081000000000000003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1.3567329700000002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65.25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65.25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0.013050000000000001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24.1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73.469999999999999</v>
      </c>
      <c r="I133" s="170"/>
      <c r="J133" s="171">
        <f>ROUND(I133*H133,2)</f>
        <v>0</v>
      </c>
      <c r="K133" s="167" t="s">
        <v>134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0.00069999999999999999</v>
      </c>
      <c r="R133" s="174">
        <f>Q133*H133</f>
        <v>0.051428999999999996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13" customFormat="1">
      <c r="A134" s="13"/>
      <c r="B134" s="178"/>
      <c r="C134" s="13"/>
      <c r="D134" s="179" t="s">
        <v>156</v>
      </c>
      <c r="E134" s="180" t="s">
        <v>1</v>
      </c>
      <c r="F134" s="181" t="s">
        <v>157</v>
      </c>
      <c r="G134" s="13"/>
      <c r="H134" s="182">
        <v>73.469999999999999</v>
      </c>
      <c r="I134" s="183"/>
      <c r="J134" s="13"/>
      <c r="K134" s="13"/>
      <c r="L134" s="178"/>
      <c r="M134" s="184"/>
      <c r="N134" s="185"/>
      <c r="O134" s="185"/>
      <c r="P134" s="185"/>
      <c r="Q134" s="185"/>
      <c r="R134" s="185"/>
      <c r="S134" s="185"/>
      <c r="T134" s="18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0" t="s">
        <v>156</v>
      </c>
      <c r="AU134" s="180" t="s">
        <v>121</v>
      </c>
      <c r="AV134" s="13" t="s">
        <v>121</v>
      </c>
      <c r="AW134" s="13" t="s">
        <v>36</v>
      </c>
      <c r="AX134" s="13" t="s">
        <v>88</v>
      </c>
      <c r="AY134" s="180" t="s">
        <v>122</v>
      </c>
    </row>
    <row r="135" s="2" customFormat="1" ht="49.05" customHeight="1">
      <c r="A135" s="35"/>
      <c r="B135" s="164"/>
      <c r="C135" s="165" t="s">
        <v>158</v>
      </c>
      <c r="D135" s="165" t="s">
        <v>125</v>
      </c>
      <c r="E135" s="166" t="s">
        <v>159</v>
      </c>
      <c r="F135" s="167" t="s">
        <v>160</v>
      </c>
      <c r="G135" s="168" t="s">
        <v>146</v>
      </c>
      <c r="H135" s="169">
        <v>65.25</v>
      </c>
      <c r="I135" s="170"/>
      <c r="J135" s="171">
        <f>ROUND(I135*H135,2)</f>
        <v>0</v>
      </c>
      <c r="K135" s="167" t="s">
        <v>129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0.014999999999999999</v>
      </c>
      <c r="R135" s="174">
        <f>Q135*H135</f>
        <v>0.97875000000000001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161</v>
      </c>
    </row>
    <row r="136" s="2" customFormat="1" ht="24.15" customHeight="1">
      <c r="A136" s="35"/>
      <c r="B136" s="164"/>
      <c r="C136" s="165" t="s">
        <v>162</v>
      </c>
      <c r="D136" s="165" t="s">
        <v>125</v>
      </c>
      <c r="E136" s="166" t="s">
        <v>163</v>
      </c>
      <c r="F136" s="167" t="s">
        <v>164</v>
      </c>
      <c r="G136" s="168" t="s">
        <v>139</v>
      </c>
      <c r="H136" s="169">
        <v>6</v>
      </c>
      <c r="I136" s="170"/>
      <c r="J136" s="171">
        <f>ROUND(I136*H136,2)</f>
        <v>0</v>
      </c>
      <c r="K136" s="167" t="s">
        <v>1</v>
      </c>
      <c r="L136" s="36"/>
      <c r="M136" s="172" t="s">
        <v>1</v>
      </c>
      <c r="N136" s="173" t="s">
        <v>46</v>
      </c>
      <c r="O136" s="74"/>
      <c r="P136" s="174">
        <f>O136*H136</f>
        <v>0</v>
      </c>
      <c r="Q136" s="174">
        <v>0.014999999999999999</v>
      </c>
      <c r="R136" s="174">
        <f>Q136*H136</f>
        <v>0.089999999999999997</v>
      </c>
      <c r="S136" s="174">
        <v>0</v>
      </c>
      <c r="T136" s="17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6" t="s">
        <v>130</v>
      </c>
      <c r="AT136" s="176" t="s">
        <v>125</v>
      </c>
      <c r="AU136" s="176" t="s">
        <v>121</v>
      </c>
      <c r="AY136" s="16" t="s">
        <v>122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6" t="s">
        <v>121</v>
      </c>
      <c r="BK136" s="177">
        <f>ROUND(I136*H136,2)</f>
        <v>0</v>
      </c>
      <c r="BL136" s="16" t="s">
        <v>130</v>
      </c>
      <c r="BM136" s="176" t="s">
        <v>165</v>
      </c>
    </row>
    <row r="137" s="2" customFormat="1" ht="24.15" customHeight="1">
      <c r="A137" s="35"/>
      <c r="B137" s="164"/>
      <c r="C137" s="187" t="s">
        <v>166</v>
      </c>
      <c r="D137" s="187" t="s">
        <v>167</v>
      </c>
      <c r="E137" s="188" t="s">
        <v>168</v>
      </c>
      <c r="F137" s="189" t="s">
        <v>169</v>
      </c>
      <c r="G137" s="190" t="s">
        <v>146</v>
      </c>
      <c r="H137" s="191">
        <v>80.816999999999993</v>
      </c>
      <c r="I137" s="192"/>
      <c r="J137" s="193">
        <f>ROUND(I137*H137,2)</f>
        <v>0</v>
      </c>
      <c r="K137" s="189" t="s">
        <v>134</v>
      </c>
      <c r="L137" s="194"/>
      <c r="M137" s="195" t="s">
        <v>1</v>
      </c>
      <c r="N137" s="196" t="s">
        <v>46</v>
      </c>
      <c r="O137" s="74"/>
      <c r="P137" s="174">
        <f>O137*H137</f>
        <v>0</v>
      </c>
      <c r="Q137" s="174">
        <v>0.0025999999999999999</v>
      </c>
      <c r="R137" s="174">
        <f>Q137*H137</f>
        <v>0.21012419999999998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170</v>
      </c>
      <c r="AT137" s="176" t="s">
        <v>167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171</v>
      </c>
    </row>
    <row r="138" s="13" customFormat="1">
      <c r="A138" s="13"/>
      <c r="B138" s="178"/>
      <c r="C138" s="13"/>
      <c r="D138" s="179" t="s">
        <v>156</v>
      </c>
      <c r="E138" s="13"/>
      <c r="F138" s="181" t="s">
        <v>172</v>
      </c>
      <c r="G138" s="13"/>
      <c r="H138" s="182">
        <v>80.816999999999993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156</v>
      </c>
      <c r="AU138" s="180" t="s">
        <v>121</v>
      </c>
      <c r="AV138" s="13" t="s">
        <v>121</v>
      </c>
      <c r="AW138" s="13" t="s">
        <v>3</v>
      </c>
      <c r="AX138" s="13" t="s">
        <v>88</v>
      </c>
      <c r="AY138" s="180" t="s">
        <v>122</v>
      </c>
    </row>
    <row r="139" s="2" customFormat="1" ht="24.15" customHeight="1">
      <c r="A139" s="35"/>
      <c r="B139" s="164"/>
      <c r="C139" s="165" t="s">
        <v>173</v>
      </c>
      <c r="D139" s="165" t="s">
        <v>125</v>
      </c>
      <c r="E139" s="166" t="s">
        <v>174</v>
      </c>
      <c r="F139" s="167" t="s">
        <v>175</v>
      </c>
      <c r="G139" s="168" t="s">
        <v>128</v>
      </c>
      <c r="H139" s="169">
        <v>90</v>
      </c>
      <c r="I139" s="170"/>
      <c r="J139" s="171">
        <f>ROUND(I139*H139,2)</f>
        <v>0</v>
      </c>
      <c r="K139" s="167" t="s">
        <v>134</v>
      </c>
      <c r="L139" s="36"/>
      <c r="M139" s="172" t="s">
        <v>1</v>
      </c>
      <c r="N139" s="173" t="s">
        <v>46</v>
      </c>
      <c r="O139" s="74"/>
      <c r="P139" s="174">
        <f>O139*H139</f>
        <v>0</v>
      </c>
      <c r="Q139" s="174">
        <v>2.0000000000000002E-05</v>
      </c>
      <c r="R139" s="174">
        <f>Q139*H139</f>
        <v>0.0018000000000000002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130</v>
      </c>
      <c r="AT139" s="176" t="s">
        <v>125</v>
      </c>
      <c r="AU139" s="176" t="s">
        <v>121</v>
      </c>
      <c r="AY139" s="16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121</v>
      </c>
      <c r="BK139" s="177">
        <f>ROUND(I139*H139,2)</f>
        <v>0</v>
      </c>
      <c r="BL139" s="16" t="s">
        <v>130</v>
      </c>
      <c r="BM139" s="176" t="s">
        <v>176</v>
      </c>
    </row>
    <row r="140" s="2" customFormat="1" ht="14.4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54.799999999999997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0.001096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13" customFormat="1">
      <c r="A141" s="13"/>
      <c r="B141" s="178"/>
      <c r="C141" s="13"/>
      <c r="D141" s="179" t="s">
        <v>156</v>
      </c>
      <c r="E141" s="180" t="s">
        <v>1</v>
      </c>
      <c r="F141" s="181" t="s">
        <v>181</v>
      </c>
      <c r="G141" s="13"/>
      <c r="H141" s="182">
        <v>54.799999999999997</v>
      </c>
      <c r="I141" s="183"/>
      <c r="J141" s="13"/>
      <c r="K141" s="13"/>
      <c r="L141" s="178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0" t="s">
        <v>156</v>
      </c>
      <c r="AU141" s="180" t="s">
        <v>121</v>
      </c>
      <c r="AV141" s="13" t="s">
        <v>121</v>
      </c>
      <c r="AW141" s="13" t="s">
        <v>36</v>
      </c>
      <c r="AX141" s="13" t="s">
        <v>88</v>
      </c>
      <c r="AY141" s="180" t="s">
        <v>122</v>
      </c>
    </row>
    <row r="142" s="2" customFormat="1" ht="14.4" customHeight="1">
      <c r="A142" s="35"/>
      <c r="B142" s="164"/>
      <c r="C142" s="187" t="s">
        <v>182</v>
      </c>
      <c r="D142" s="187" t="s">
        <v>167</v>
      </c>
      <c r="E142" s="188" t="s">
        <v>183</v>
      </c>
      <c r="F142" s="189" t="s">
        <v>184</v>
      </c>
      <c r="G142" s="190" t="s">
        <v>128</v>
      </c>
      <c r="H142" s="191">
        <v>59.243000000000002</v>
      </c>
      <c r="I142" s="192"/>
      <c r="J142" s="193">
        <f>ROUND(I142*H142,2)</f>
        <v>0</v>
      </c>
      <c r="K142" s="189" t="s">
        <v>134</v>
      </c>
      <c r="L142" s="194"/>
      <c r="M142" s="195" t="s">
        <v>1</v>
      </c>
      <c r="N142" s="196" t="s">
        <v>46</v>
      </c>
      <c r="O142" s="74"/>
      <c r="P142" s="174">
        <f>O142*H142</f>
        <v>0</v>
      </c>
      <c r="Q142" s="174">
        <v>0.00014999999999999999</v>
      </c>
      <c r="R142" s="174">
        <f>Q142*H142</f>
        <v>0.0088864499999999989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170</v>
      </c>
      <c r="AT142" s="176" t="s">
        <v>167</v>
      </c>
      <c r="AU142" s="176" t="s">
        <v>121</v>
      </c>
      <c r="AY142" s="16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121</v>
      </c>
      <c r="BK142" s="177">
        <f>ROUND(I142*H142,2)</f>
        <v>0</v>
      </c>
      <c r="BL142" s="16" t="s">
        <v>130</v>
      </c>
      <c r="BM142" s="176" t="s">
        <v>185</v>
      </c>
    </row>
    <row r="143" s="13" customFormat="1">
      <c r="A143" s="13"/>
      <c r="B143" s="178"/>
      <c r="C143" s="13"/>
      <c r="D143" s="179" t="s">
        <v>156</v>
      </c>
      <c r="E143" s="13"/>
      <c r="F143" s="181" t="s">
        <v>186</v>
      </c>
      <c r="G143" s="13"/>
      <c r="H143" s="182">
        <v>59.243000000000002</v>
      </c>
      <c r="I143" s="183"/>
      <c r="J143" s="13"/>
      <c r="K143" s="13"/>
      <c r="L143" s="178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0" t="s">
        <v>156</v>
      </c>
      <c r="AU143" s="180" t="s">
        <v>121</v>
      </c>
      <c r="AV143" s="13" t="s">
        <v>121</v>
      </c>
      <c r="AW143" s="13" t="s">
        <v>3</v>
      </c>
      <c r="AX143" s="13" t="s">
        <v>88</v>
      </c>
      <c r="AY143" s="180" t="s">
        <v>122</v>
      </c>
    </row>
    <row r="144" s="2" customFormat="1" ht="14.4" customHeight="1">
      <c r="A144" s="35"/>
      <c r="B144" s="164"/>
      <c r="C144" s="165" t="s">
        <v>187</v>
      </c>
      <c r="D144" s="165" t="s">
        <v>125</v>
      </c>
      <c r="E144" s="166" t="s">
        <v>188</v>
      </c>
      <c r="F144" s="167" t="s">
        <v>189</v>
      </c>
      <c r="G144" s="168" t="s">
        <v>128</v>
      </c>
      <c r="H144" s="169">
        <v>3</v>
      </c>
      <c r="I144" s="170"/>
      <c r="J144" s="171">
        <f>ROUND(I144*H144,2)</f>
        <v>0</v>
      </c>
      <c r="K144" s="167" t="s">
        <v>129</v>
      </c>
      <c r="L144" s="36"/>
      <c r="M144" s="172" t="s">
        <v>1</v>
      </c>
      <c r="N144" s="173" t="s">
        <v>46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130</v>
      </c>
      <c r="AT144" s="176" t="s">
        <v>125</v>
      </c>
      <c r="AU144" s="176" t="s">
        <v>121</v>
      </c>
      <c r="AY144" s="16" t="s">
        <v>122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121</v>
      </c>
      <c r="BK144" s="177">
        <f>ROUND(I144*H144,2)</f>
        <v>0</v>
      </c>
      <c r="BL144" s="16" t="s">
        <v>130</v>
      </c>
      <c r="BM144" s="176" t="s">
        <v>190</v>
      </c>
    </row>
    <row r="145" s="13" customFormat="1">
      <c r="A145" s="13"/>
      <c r="B145" s="178"/>
      <c r="C145" s="13"/>
      <c r="D145" s="179" t="s">
        <v>156</v>
      </c>
      <c r="E145" s="180" t="s">
        <v>1</v>
      </c>
      <c r="F145" s="181" t="s">
        <v>191</v>
      </c>
      <c r="G145" s="13"/>
      <c r="H145" s="182">
        <v>3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156</v>
      </c>
      <c r="AU145" s="180" t="s">
        <v>121</v>
      </c>
      <c r="AV145" s="13" t="s">
        <v>121</v>
      </c>
      <c r="AW145" s="13" t="s">
        <v>36</v>
      </c>
      <c r="AX145" s="13" t="s">
        <v>88</v>
      </c>
      <c r="AY145" s="180" t="s">
        <v>122</v>
      </c>
    </row>
    <row r="146" s="2" customFormat="1" ht="24.15" customHeight="1">
      <c r="A146" s="35"/>
      <c r="B146" s="164"/>
      <c r="C146" s="187" t="s">
        <v>192</v>
      </c>
      <c r="D146" s="187" t="s">
        <v>167</v>
      </c>
      <c r="E146" s="188" t="s">
        <v>193</v>
      </c>
      <c r="F146" s="189" t="s">
        <v>194</v>
      </c>
      <c r="G146" s="190" t="s">
        <v>128</v>
      </c>
      <c r="H146" s="191">
        <v>3.0600000000000001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0.00076500000000000005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170</v>
      </c>
      <c r="AT146" s="176" t="s">
        <v>167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195</v>
      </c>
    </row>
    <row r="147" s="13" customFormat="1">
      <c r="A147" s="13"/>
      <c r="B147" s="178"/>
      <c r="C147" s="13"/>
      <c r="D147" s="179" t="s">
        <v>156</v>
      </c>
      <c r="E147" s="13"/>
      <c r="F147" s="181" t="s">
        <v>196</v>
      </c>
      <c r="G147" s="13"/>
      <c r="H147" s="182">
        <v>3.0600000000000001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156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8</v>
      </c>
      <c r="D148" s="165" t="s">
        <v>125</v>
      </c>
      <c r="E148" s="166" t="s">
        <v>197</v>
      </c>
      <c r="F148" s="167" t="s">
        <v>198</v>
      </c>
      <c r="G148" s="168" t="s">
        <v>128</v>
      </c>
      <c r="H148" s="169">
        <v>4.7999999999999998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199</v>
      </c>
    </row>
    <row r="149" s="13" customFormat="1">
      <c r="A149" s="13"/>
      <c r="B149" s="178"/>
      <c r="C149" s="13"/>
      <c r="D149" s="179" t="s">
        <v>156</v>
      </c>
      <c r="E149" s="180" t="s">
        <v>1</v>
      </c>
      <c r="F149" s="181" t="s">
        <v>200</v>
      </c>
      <c r="G149" s="13"/>
      <c r="H149" s="182">
        <v>4.7999999999999998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156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130</v>
      </c>
      <c r="D150" s="187" t="s">
        <v>167</v>
      </c>
      <c r="E150" s="188" t="s">
        <v>201</v>
      </c>
      <c r="F150" s="189" t="s">
        <v>202</v>
      </c>
      <c r="G150" s="190" t="s">
        <v>128</v>
      </c>
      <c r="H150" s="191">
        <v>4.8959999999999999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0.00083232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170</v>
      </c>
      <c r="AT150" s="176" t="s">
        <v>167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203</v>
      </c>
    </row>
    <row r="151" s="13" customFormat="1">
      <c r="A151" s="13"/>
      <c r="B151" s="178"/>
      <c r="C151" s="13"/>
      <c r="D151" s="179" t="s">
        <v>156</v>
      </c>
      <c r="E151" s="13"/>
      <c r="F151" s="181" t="s">
        <v>204</v>
      </c>
      <c r="G151" s="13"/>
      <c r="H151" s="182">
        <v>4.8959999999999999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156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205</v>
      </c>
      <c r="D152" s="165" t="s">
        <v>125</v>
      </c>
      <c r="E152" s="166" t="s">
        <v>206</v>
      </c>
      <c r="F152" s="167" t="s">
        <v>207</v>
      </c>
      <c r="G152" s="168" t="s">
        <v>208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209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210</v>
      </c>
      <c r="F153" s="162" t="s">
        <v>211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0.0045499999999999994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212</v>
      </c>
      <c r="D154" s="165" t="s">
        <v>125</v>
      </c>
      <c r="E154" s="166" t="s">
        <v>213</v>
      </c>
      <c r="F154" s="167" t="s">
        <v>214</v>
      </c>
      <c r="G154" s="168" t="s">
        <v>146</v>
      </c>
      <c r="H154" s="169">
        <v>17.5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0.0045499999999999994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215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216</v>
      </c>
      <c r="F155" s="153" t="s">
        <v>217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218</v>
      </c>
      <c r="F156" s="162" t="s">
        <v>219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220</v>
      </c>
      <c r="D157" s="165" t="s">
        <v>125</v>
      </c>
      <c r="E157" s="166" t="s">
        <v>221</v>
      </c>
      <c r="F157" s="167" t="s">
        <v>219</v>
      </c>
      <c r="G157" s="168" t="s">
        <v>208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222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222</v>
      </c>
      <c r="BM157" s="176" t="s">
        <v>223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224</v>
      </c>
      <c r="F158" s="162" t="s">
        <v>225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226</v>
      </c>
      <c r="D159" s="165" t="s">
        <v>125</v>
      </c>
      <c r="E159" s="166" t="s">
        <v>227</v>
      </c>
      <c r="F159" s="167" t="s">
        <v>228</v>
      </c>
      <c r="G159" s="168" t="s">
        <v>208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222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222</v>
      </c>
      <c r="BM159" s="176" t="s">
        <v>229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230</v>
      </c>
      <c r="F160" s="162" t="s">
        <v>231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7</v>
      </c>
      <c r="D161" s="165" t="s">
        <v>125</v>
      </c>
      <c r="E161" s="166" t="s">
        <v>232</v>
      </c>
      <c r="F161" s="167" t="s">
        <v>233</v>
      </c>
      <c r="G161" s="168" t="s">
        <v>208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222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222</v>
      </c>
      <c r="BM161" s="176" t="s">
        <v>234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2021-10-04T13:48:48Z</dcterms:created>
  <dcterms:modified xsi:type="dcterms:W3CDTF">2021-10-04T13:48:52Z</dcterms:modified>
</cp:coreProperties>
</file>